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90" windowWidth="17790" windowHeight="12165" tabRatio="611" activeTab="0"/>
  </bookViews>
  <sheets>
    <sheet name="笔试、计算机和面试总成绩表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<sst xmlns="http://schemas.openxmlformats.org/spreadsheetml/2006/main" count="52" uniqueCount="38">
  <si>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序号</t>
  </si>
  <si>
    <t>姓名</t>
  </si>
  <si>
    <t>性别</t>
  </si>
  <si>
    <t>张愉</t>
  </si>
  <si>
    <t>臧婧夏</t>
  </si>
  <si>
    <t>郎丹</t>
  </si>
  <si>
    <t>赵璇</t>
  </si>
  <si>
    <t>李萍萍</t>
  </si>
  <si>
    <t>周梅</t>
  </si>
  <si>
    <t>王艺锦</t>
  </si>
  <si>
    <t>霍钇潼</t>
  </si>
  <si>
    <t>刘静</t>
  </si>
  <si>
    <t>宋娟</t>
  </si>
  <si>
    <t>涂宜君</t>
  </si>
  <si>
    <t>曹莹</t>
  </si>
  <si>
    <t>杜雯婷</t>
  </si>
  <si>
    <t>昌静</t>
  </si>
  <si>
    <t>王磊</t>
  </si>
  <si>
    <t>杨明娟</t>
  </si>
  <si>
    <t>纸一馨</t>
  </si>
  <si>
    <t>董雪娟</t>
  </si>
  <si>
    <t>曹芮</t>
  </si>
  <si>
    <t>郭磊</t>
  </si>
  <si>
    <t>王娜</t>
  </si>
  <si>
    <t>赵佳丽</t>
  </si>
  <si>
    <t>施键宏</t>
  </si>
  <si>
    <t>考号</t>
  </si>
  <si>
    <t>备注</t>
  </si>
  <si>
    <t>面试成绩</t>
  </si>
  <si>
    <t>笔试、专业技能测试综合成绩</t>
  </si>
  <si>
    <t>笔试、专业技能综合成绩占总成绩(40%)</t>
  </si>
  <si>
    <t>面试占总成绩(40%)</t>
  </si>
  <si>
    <t>缺考</t>
  </si>
  <si>
    <t>女</t>
  </si>
  <si>
    <t>男</t>
  </si>
  <si>
    <t>昆明市西山区西苑街道办事处2020年招聘社区专职工作人员笔试、计算机测试和面试                                         总成绩公示表</t>
  </si>
  <si>
    <t xml:space="preserve">笔试、专业技能测试和面试总成绩 </t>
  </si>
  <si>
    <t>进入下一阶段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</si>
</sst>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仿宋"/>
      <family val="3"/>
    </font>
    <font>
      <b/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2"/>
      <color indexed="10"/>
      <name val="仿宋"/>
      <family val="3"/>
    </font>
    <font>
      <sz val="14"/>
      <color indexed="8"/>
      <name val="仿宋"/>
      <family val="3"/>
    </font>
    <font>
      <b/>
      <sz val="12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2"/>
      <color theme="1"/>
      <name val="仿宋"/>
      <family val="3"/>
    </font>
    <font>
      <sz val="11"/>
      <color theme="1"/>
      <name val="仿宋"/>
      <family val="3"/>
    </font>
    <font>
      <sz val="12"/>
      <color rgb="FFFF0000"/>
      <name val="仿宋"/>
      <family val="3"/>
    </font>
    <font>
      <sz val="14"/>
      <color theme="1"/>
      <name val="仿宋"/>
      <family val="3"/>
    </font>
    <font>
      <b/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shrinkToFit="1"/>
    </xf>
    <xf numFmtId="0" fontId="2" fillId="33" borderId="0" xfId="0" applyNumberFormat="1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vertical="center" shrinkToFit="1"/>
    </xf>
    <xf numFmtId="0" fontId="3" fillId="33" borderId="0" xfId="0" applyFont="1" applyFill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0" fillId="33" borderId="0" xfId="0" applyFill="1" applyAlignment="1">
      <alignment horizontal="center" vertical="center" shrinkToFit="1"/>
    </xf>
    <xf numFmtId="0" fontId="4" fillId="0" borderId="9" xfId="41" applyFont="1" applyFill="1" applyBorder="1" applyAlignment="1">
      <alignment horizontal="center" vertical="center" shrinkToFit="1"/>
      <protection/>
    </xf>
    <xf numFmtId="0" fontId="4" fillId="0" borderId="10" xfId="0" applyNumberFormat="1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9" xfId="0" applyFill="1" applyBorder="1" applyAlignment="1">
      <alignment vertical="center" shrinkToFit="1"/>
    </xf>
    <xf numFmtId="0" fontId="53" fillId="0" borderId="9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shrinkToFit="1"/>
    </xf>
    <xf numFmtId="0" fontId="54" fillId="0" borderId="9" xfId="0" applyFont="1" applyFill="1" applyBorder="1" applyAlignment="1">
      <alignment horizontal="center" vertical="center" shrinkToFit="1"/>
    </xf>
    <xf numFmtId="0" fontId="55" fillId="0" borderId="11" xfId="0" applyFont="1" applyFill="1" applyBorder="1" applyAlignment="1">
      <alignment horizontal="center" vertical="center"/>
    </xf>
    <xf numFmtId="0" fontId="9" fillId="0" borderId="9" xfId="41" applyFont="1" applyFill="1" applyBorder="1" applyAlignment="1">
      <alignment horizontal="center" vertical="center" shrinkToFit="1"/>
      <protection/>
    </xf>
    <xf numFmtId="0" fontId="55" fillId="0" borderId="9" xfId="0" applyFont="1" applyFill="1" applyBorder="1" applyAlignment="1">
      <alignment horizontal="center" vertical="center" shrinkToFit="1"/>
    </xf>
    <xf numFmtId="0" fontId="55" fillId="0" borderId="9" xfId="0" applyFont="1" applyFill="1" applyBorder="1" applyAlignment="1">
      <alignment vertical="center" shrinkToFit="1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shrinkToFit="1"/>
    </xf>
    <xf numFmtId="0" fontId="56" fillId="0" borderId="9" xfId="41" applyFont="1" applyFill="1" applyBorder="1" applyAlignment="1">
      <alignment horizontal="center" vertical="center" shrinkToFit="1"/>
      <protection/>
    </xf>
    <xf numFmtId="0" fontId="57" fillId="0" borderId="9" xfId="0" applyFont="1" applyFill="1" applyBorder="1" applyAlignment="1">
      <alignment horizontal="center" vertical="center" shrinkToFit="1"/>
    </xf>
    <xf numFmtId="0" fontId="7" fillId="0" borderId="12" xfId="41" applyFont="1" applyFill="1" applyBorder="1" applyAlignment="1">
      <alignment horizontal="center" vertical="center" wrapText="1"/>
      <protection/>
    </xf>
    <xf numFmtId="0" fontId="7" fillId="0" borderId="13" xfId="41" applyFont="1" applyFill="1" applyBorder="1" applyAlignment="1">
      <alignment horizontal="center" vertical="center" wrapText="1"/>
      <protection/>
    </xf>
    <xf numFmtId="0" fontId="6" fillId="0" borderId="12" xfId="41" applyFont="1" applyFill="1" applyBorder="1" applyAlignment="1">
      <alignment horizontal="center" vertical="center" wrapText="1"/>
      <protection/>
    </xf>
    <xf numFmtId="0" fontId="6" fillId="0" borderId="13" xfId="41" applyFont="1" applyFill="1" applyBorder="1" applyAlignment="1">
      <alignment horizontal="center" vertical="center" wrapText="1"/>
      <protection/>
    </xf>
    <xf numFmtId="0" fontId="6" fillId="0" borderId="12" xfId="41" applyFont="1" applyFill="1" applyBorder="1" applyAlignment="1">
      <alignment horizontal="center" vertical="center" wrapText="1"/>
      <protection/>
    </xf>
    <xf numFmtId="0" fontId="11" fillId="33" borderId="14" xfId="0" applyNumberFormat="1" applyFont="1" applyFill="1" applyBorder="1" applyAlignment="1">
      <alignment horizontal="center" vertical="center" wrapText="1" shrinkToFit="1"/>
    </xf>
    <xf numFmtId="0" fontId="3" fillId="33" borderId="12" xfId="0" applyNumberFormat="1" applyFont="1" applyFill="1" applyBorder="1" applyAlignment="1">
      <alignment horizontal="center" vertical="center" shrinkToFit="1"/>
    </xf>
    <xf numFmtId="0" fontId="3" fillId="33" borderId="13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10" fillId="33" borderId="12" xfId="0" applyNumberFormat="1" applyFont="1" applyFill="1" applyBorder="1" applyAlignment="1">
      <alignment horizontal="center" vertical="center" shrinkToFit="1"/>
    </xf>
    <xf numFmtId="0" fontId="10" fillId="33" borderId="13" xfId="0" applyNumberFormat="1" applyFont="1" applyFill="1" applyBorder="1" applyAlignment="1">
      <alignment horizontal="center" vertical="center" shrinkToFit="1"/>
    </xf>
    <xf numFmtId="0" fontId="7" fillId="0" borderId="12" xfId="41" applyFont="1" applyFill="1" applyBorder="1" applyAlignment="1">
      <alignment horizontal="center" vertical="center" wrapText="1"/>
      <protection/>
    </xf>
    <xf numFmtId="0" fontId="7" fillId="0" borderId="13" xfId="41" applyFont="1" applyFill="1" applyBorder="1" applyAlignment="1">
      <alignment horizontal="center" vertical="center" wrapText="1"/>
      <protection/>
    </xf>
    <xf numFmtId="0" fontId="7" fillId="0" borderId="12" xfId="41" applyFont="1" applyFill="1" applyBorder="1" applyAlignment="1">
      <alignment horizontal="center" vertical="center" wrapText="1"/>
      <protection/>
    </xf>
    <xf numFmtId="0" fontId="8" fillId="0" borderId="16" xfId="41" applyFont="1" applyFill="1" applyBorder="1" applyAlignment="1">
      <alignment horizontal="center" vertical="center"/>
      <protection/>
    </xf>
    <xf numFmtId="0" fontId="8" fillId="0" borderId="17" xfId="41" applyFont="1" applyFill="1" applyBorder="1" applyAlignment="1">
      <alignment horizontal="center" vertical="center"/>
      <protection/>
    </xf>
    <xf numFmtId="0" fontId="58" fillId="0" borderId="9" xfId="0" applyFont="1" applyFill="1" applyBorder="1" applyAlignment="1">
      <alignment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6"/>
  <sheetViews>
    <sheetView tabSelected="1" zoomScalePageLayoutView="0" workbookViewId="0" topLeftCell="A1">
      <selection activeCell="A4" sqref="A4:J15"/>
    </sheetView>
  </sheetViews>
  <sheetFormatPr defaultColWidth="9.140625" defaultRowHeight="15"/>
  <cols>
    <col min="1" max="1" width="5.421875" style="6" customWidth="1"/>
    <col min="2" max="2" width="14.28125" style="6" customWidth="1"/>
    <col min="3" max="3" width="11.421875" style="6" customWidth="1"/>
    <col min="4" max="4" width="7.421875" style="6" customWidth="1"/>
    <col min="5" max="5" width="12.28125" style="1" customWidth="1"/>
    <col min="6" max="6" width="14.421875" style="1" customWidth="1"/>
    <col min="7" max="7" width="11.8515625" style="12" customWidth="1"/>
    <col min="8" max="8" width="14.140625" style="9" customWidth="1"/>
    <col min="9" max="9" width="14.8515625" style="9" customWidth="1"/>
    <col min="10" max="10" width="14.421875" style="3" customWidth="1"/>
    <col min="11" max="16384" width="9.00390625" style="3" customWidth="1"/>
  </cols>
  <sheetData>
    <row r="1" spans="1:10" s="2" customFormat="1" ht="61.5" customHeight="1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</row>
    <row r="2" spans="1:248" s="4" customFormat="1" ht="26.25" customHeight="1">
      <c r="A2" s="33" t="s">
        <v>0</v>
      </c>
      <c r="B2" s="35" t="s">
        <v>26</v>
      </c>
      <c r="C2" s="37" t="s">
        <v>1</v>
      </c>
      <c r="D2" s="33" t="s">
        <v>2</v>
      </c>
      <c r="E2" s="39" t="s">
        <v>29</v>
      </c>
      <c r="F2" s="41" t="s">
        <v>30</v>
      </c>
      <c r="G2" s="42" t="s">
        <v>28</v>
      </c>
      <c r="H2" s="27" t="s">
        <v>31</v>
      </c>
      <c r="I2" s="29" t="s">
        <v>36</v>
      </c>
      <c r="J2" s="31" t="s">
        <v>27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</row>
    <row r="3" spans="1:248" s="1" customFormat="1" ht="28.5" customHeight="1">
      <c r="A3" s="34"/>
      <c r="B3" s="36"/>
      <c r="C3" s="38"/>
      <c r="D3" s="34"/>
      <c r="E3" s="40"/>
      <c r="F3" s="28"/>
      <c r="G3" s="43"/>
      <c r="H3" s="28"/>
      <c r="I3" s="30"/>
      <c r="J3" s="3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10" s="13" customFormat="1" ht="23.25" customHeight="1">
      <c r="A4" s="11">
        <v>1</v>
      </c>
      <c r="B4" s="17">
        <v>2020090058</v>
      </c>
      <c r="C4" s="26" t="s">
        <v>12</v>
      </c>
      <c r="D4" s="18" t="s">
        <v>33</v>
      </c>
      <c r="E4" s="19">
        <v>83.3</v>
      </c>
      <c r="F4" s="20">
        <f aca="true" t="shared" si="0" ref="F4:F15">ROUND(E4*40%,1)</f>
        <v>33.3</v>
      </c>
      <c r="G4" s="18">
        <v>90.2</v>
      </c>
      <c r="H4" s="20">
        <f aca="true" t="shared" si="1" ref="H4:H14">ROUND(G4*40%,1)</f>
        <v>36.1</v>
      </c>
      <c r="I4" s="21">
        <f aca="true" t="shared" si="2" ref="I4:I14">F4+H4</f>
        <v>69.4</v>
      </c>
      <c r="J4" s="44" t="s">
        <v>37</v>
      </c>
    </row>
    <row r="5" spans="1:10" s="13" customFormat="1" ht="23.25" customHeight="1">
      <c r="A5" s="11">
        <v>2</v>
      </c>
      <c r="B5" s="17">
        <v>2020090156</v>
      </c>
      <c r="C5" s="26" t="s">
        <v>24</v>
      </c>
      <c r="D5" s="18" t="s">
        <v>33</v>
      </c>
      <c r="E5" s="19">
        <v>77.60000000000001</v>
      </c>
      <c r="F5" s="20">
        <f t="shared" si="0"/>
        <v>31</v>
      </c>
      <c r="G5" s="18">
        <v>88.4</v>
      </c>
      <c r="H5" s="20">
        <f t="shared" si="1"/>
        <v>35.4</v>
      </c>
      <c r="I5" s="21">
        <f t="shared" si="2"/>
        <v>66.4</v>
      </c>
      <c r="J5" s="44" t="s">
        <v>37</v>
      </c>
    </row>
    <row r="6" spans="1:10" s="13" customFormat="1" ht="23.25" customHeight="1">
      <c r="A6" s="11">
        <v>3</v>
      </c>
      <c r="B6" s="17">
        <v>2020090036</v>
      </c>
      <c r="C6" s="26" t="s">
        <v>7</v>
      </c>
      <c r="D6" s="18" t="s">
        <v>33</v>
      </c>
      <c r="E6" s="23">
        <v>77.7</v>
      </c>
      <c r="F6" s="20">
        <f t="shared" si="0"/>
        <v>31.1</v>
      </c>
      <c r="G6" s="18">
        <v>86.8</v>
      </c>
      <c r="H6" s="20">
        <f t="shared" si="1"/>
        <v>34.7</v>
      </c>
      <c r="I6" s="21">
        <f t="shared" si="2"/>
        <v>65.80000000000001</v>
      </c>
      <c r="J6" s="44" t="s">
        <v>37</v>
      </c>
    </row>
    <row r="7" spans="1:10" s="13" customFormat="1" ht="23.25" customHeight="1">
      <c r="A7" s="11">
        <v>4</v>
      </c>
      <c r="B7" s="17">
        <v>2020090024</v>
      </c>
      <c r="C7" s="26" t="s">
        <v>4</v>
      </c>
      <c r="D7" s="18" t="s">
        <v>33</v>
      </c>
      <c r="E7" s="19">
        <v>82.7</v>
      </c>
      <c r="F7" s="20">
        <f t="shared" si="0"/>
        <v>33.1</v>
      </c>
      <c r="G7" s="18">
        <v>81.6</v>
      </c>
      <c r="H7" s="20">
        <f t="shared" si="1"/>
        <v>32.6</v>
      </c>
      <c r="I7" s="21">
        <f t="shared" si="2"/>
        <v>65.7</v>
      </c>
      <c r="J7" s="44" t="s">
        <v>37</v>
      </c>
    </row>
    <row r="8" spans="1:10" s="13" customFormat="1" ht="23.25" customHeight="1">
      <c r="A8" s="11">
        <v>5</v>
      </c>
      <c r="B8" s="17">
        <v>2020090054</v>
      </c>
      <c r="C8" s="26" t="s">
        <v>10</v>
      </c>
      <c r="D8" s="18" t="s">
        <v>34</v>
      </c>
      <c r="E8" s="19">
        <v>77.7</v>
      </c>
      <c r="F8" s="20">
        <f t="shared" si="0"/>
        <v>31.1</v>
      </c>
      <c r="G8" s="18">
        <v>82.2</v>
      </c>
      <c r="H8" s="20">
        <f t="shared" si="1"/>
        <v>32.9</v>
      </c>
      <c r="I8" s="21">
        <f t="shared" si="2"/>
        <v>64</v>
      </c>
      <c r="J8" s="22"/>
    </row>
    <row r="9" spans="1:10" s="13" customFormat="1" ht="23.25" customHeight="1">
      <c r="A9" s="11">
        <v>6</v>
      </c>
      <c r="B9" s="17">
        <v>2020090055</v>
      </c>
      <c r="C9" s="26" t="s">
        <v>11</v>
      </c>
      <c r="D9" s="18" t="s">
        <v>33</v>
      </c>
      <c r="E9" s="23">
        <v>76.6</v>
      </c>
      <c r="F9" s="20">
        <f t="shared" si="0"/>
        <v>30.6</v>
      </c>
      <c r="G9" s="18">
        <v>82.2</v>
      </c>
      <c r="H9" s="20">
        <f t="shared" si="1"/>
        <v>32.9</v>
      </c>
      <c r="I9" s="21">
        <f t="shared" si="2"/>
        <v>63.5</v>
      </c>
      <c r="J9" s="22"/>
    </row>
    <row r="10" spans="1:10" s="13" customFormat="1" ht="23.25" customHeight="1">
      <c r="A10" s="11">
        <v>7</v>
      </c>
      <c r="B10" s="17">
        <v>2020090124</v>
      </c>
      <c r="C10" s="26" t="s">
        <v>18</v>
      </c>
      <c r="D10" s="18" t="s">
        <v>33</v>
      </c>
      <c r="E10" s="19">
        <v>80.8</v>
      </c>
      <c r="F10" s="20">
        <f t="shared" si="0"/>
        <v>32.3</v>
      </c>
      <c r="G10" s="18">
        <v>76.8</v>
      </c>
      <c r="H10" s="20">
        <f t="shared" si="1"/>
        <v>30.7</v>
      </c>
      <c r="I10" s="21">
        <f t="shared" si="2"/>
        <v>63</v>
      </c>
      <c r="J10" s="22"/>
    </row>
    <row r="11" spans="1:10" s="13" customFormat="1" ht="23.25" customHeight="1">
      <c r="A11" s="11">
        <v>8</v>
      </c>
      <c r="B11" s="17">
        <v>2020090034</v>
      </c>
      <c r="C11" s="26" t="s">
        <v>6</v>
      </c>
      <c r="D11" s="18" t="s">
        <v>33</v>
      </c>
      <c r="E11" s="19">
        <v>82.4</v>
      </c>
      <c r="F11" s="20">
        <f t="shared" si="0"/>
        <v>33</v>
      </c>
      <c r="G11" s="18">
        <v>74.6</v>
      </c>
      <c r="H11" s="20">
        <f t="shared" si="1"/>
        <v>29.8</v>
      </c>
      <c r="I11" s="21">
        <f t="shared" si="2"/>
        <v>62.8</v>
      </c>
      <c r="J11" s="22"/>
    </row>
    <row r="12" spans="1:10" s="13" customFormat="1" ht="23.25" customHeight="1">
      <c r="A12" s="11">
        <v>9</v>
      </c>
      <c r="B12" s="17">
        <v>2020090039</v>
      </c>
      <c r="C12" s="26" t="s">
        <v>8</v>
      </c>
      <c r="D12" s="18" t="s">
        <v>33</v>
      </c>
      <c r="E12" s="23">
        <v>78.9</v>
      </c>
      <c r="F12" s="20">
        <f t="shared" si="0"/>
        <v>31.6</v>
      </c>
      <c r="G12" s="18">
        <v>75.2</v>
      </c>
      <c r="H12" s="20">
        <f t="shared" si="1"/>
        <v>30.1</v>
      </c>
      <c r="I12" s="21">
        <f t="shared" si="2"/>
        <v>61.7</v>
      </c>
      <c r="J12" s="22"/>
    </row>
    <row r="13" spans="1:10" s="13" customFormat="1" ht="23.25" customHeight="1">
      <c r="A13" s="11">
        <v>10</v>
      </c>
      <c r="B13" s="17">
        <v>2020090006</v>
      </c>
      <c r="C13" s="26" t="s">
        <v>3</v>
      </c>
      <c r="D13" s="18" t="s">
        <v>33</v>
      </c>
      <c r="E13" s="19">
        <v>74.8</v>
      </c>
      <c r="F13" s="20">
        <f t="shared" si="0"/>
        <v>29.9</v>
      </c>
      <c r="G13" s="18">
        <v>77.2</v>
      </c>
      <c r="H13" s="20">
        <f t="shared" si="1"/>
        <v>30.9</v>
      </c>
      <c r="I13" s="21">
        <f t="shared" si="2"/>
        <v>60.8</v>
      </c>
      <c r="J13" s="22"/>
    </row>
    <row r="14" spans="1:10" s="13" customFormat="1" ht="23.25" customHeight="1">
      <c r="A14" s="11">
        <v>11</v>
      </c>
      <c r="B14" s="17">
        <v>2020090135</v>
      </c>
      <c r="C14" s="26" t="s">
        <v>19</v>
      </c>
      <c r="D14" s="18" t="s">
        <v>33</v>
      </c>
      <c r="E14" s="23">
        <v>74.6</v>
      </c>
      <c r="F14" s="20">
        <f t="shared" si="0"/>
        <v>29.8</v>
      </c>
      <c r="G14" s="18">
        <v>77</v>
      </c>
      <c r="H14" s="20">
        <f t="shared" si="1"/>
        <v>30.8</v>
      </c>
      <c r="I14" s="21">
        <f t="shared" si="2"/>
        <v>60.6</v>
      </c>
      <c r="J14" s="22"/>
    </row>
    <row r="15" spans="1:10" s="13" customFormat="1" ht="23.25" customHeight="1">
      <c r="A15" s="11">
        <v>12</v>
      </c>
      <c r="B15" s="17">
        <v>2020090025</v>
      </c>
      <c r="C15" s="26" t="s">
        <v>5</v>
      </c>
      <c r="D15" s="18" t="s">
        <v>33</v>
      </c>
      <c r="E15" s="19">
        <v>76</v>
      </c>
      <c r="F15" s="20">
        <f t="shared" si="0"/>
        <v>30.4</v>
      </c>
      <c r="G15" s="24" t="s">
        <v>32</v>
      </c>
      <c r="H15" s="25" t="s">
        <v>32</v>
      </c>
      <c r="I15" s="21">
        <f>F15</f>
        <v>30.4</v>
      </c>
      <c r="J15" s="22"/>
    </row>
    <row r="16" spans="1:10" s="13" customFormat="1" ht="23.25" customHeight="1" hidden="1">
      <c r="A16" s="11">
        <v>15</v>
      </c>
      <c r="B16" s="8">
        <v>2020090139</v>
      </c>
      <c r="C16" s="11" t="s">
        <v>21</v>
      </c>
      <c r="D16" s="11" t="e">
        <f>IF(MOD(MID(#REF!,17,1),2),"男","女")</f>
        <v>#REF!</v>
      </c>
      <c r="E16" s="16">
        <v>74.6</v>
      </c>
      <c r="F16" s="7">
        <f aca="true" t="shared" si="3" ref="F16:F26">ROUND(E16*60%,1)</f>
        <v>44.8</v>
      </c>
      <c r="G16" s="11">
        <v>89.7</v>
      </c>
      <c r="H16" s="7">
        <f aca="true" t="shared" si="4" ref="H16:H26">ROUND(G16*20%,1)</f>
        <v>17.9</v>
      </c>
      <c r="I16" s="15">
        <v>74.6</v>
      </c>
      <c r="J16" s="10"/>
    </row>
    <row r="17" spans="1:10" s="13" customFormat="1" ht="23.25" customHeight="1" hidden="1">
      <c r="A17" s="11">
        <v>16</v>
      </c>
      <c r="B17" s="8">
        <v>2020090091</v>
      </c>
      <c r="C17" s="11" t="s">
        <v>14</v>
      </c>
      <c r="D17" s="11" t="e">
        <f>IF(MOD(MID(#REF!,17,1),2),"男","女")</f>
        <v>#REF!</v>
      </c>
      <c r="E17" s="14">
        <v>74.3</v>
      </c>
      <c r="F17" s="7">
        <f t="shared" si="3"/>
        <v>44.6</v>
      </c>
      <c r="G17" s="11">
        <v>92.7</v>
      </c>
      <c r="H17" s="7">
        <f t="shared" si="4"/>
        <v>18.5</v>
      </c>
      <c r="I17" s="15">
        <v>74.3</v>
      </c>
      <c r="J17" s="10"/>
    </row>
    <row r="18" spans="1:10" s="13" customFormat="1" ht="23.25" customHeight="1" hidden="1">
      <c r="A18" s="11">
        <v>17</v>
      </c>
      <c r="B18" s="8">
        <v>2020090042</v>
      </c>
      <c r="C18" s="11" t="s">
        <v>9</v>
      </c>
      <c r="D18" s="11" t="e">
        <f>IF(MOD(MID(#REF!,17,1),2),"男","女")</f>
        <v>#REF!</v>
      </c>
      <c r="E18" s="16">
        <v>73.69999999999999</v>
      </c>
      <c r="F18" s="7">
        <f t="shared" si="3"/>
        <v>44.2</v>
      </c>
      <c r="G18" s="11">
        <v>79.7</v>
      </c>
      <c r="H18" s="7">
        <f t="shared" si="4"/>
        <v>15.9</v>
      </c>
      <c r="I18" s="15">
        <v>73.69999999999999</v>
      </c>
      <c r="J18" s="10"/>
    </row>
    <row r="19" spans="1:10" s="13" customFormat="1" ht="23.25" customHeight="1" hidden="1">
      <c r="A19" s="11">
        <v>18</v>
      </c>
      <c r="B19" s="8">
        <v>2020090105</v>
      </c>
      <c r="C19" s="11" t="s">
        <v>15</v>
      </c>
      <c r="D19" s="11" t="e">
        <f>IF(MOD(MID(#REF!,17,1),2),"男","女")</f>
        <v>#REF!</v>
      </c>
      <c r="E19" s="16">
        <v>73.2</v>
      </c>
      <c r="F19" s="7">
        <f t="shared" si="3"/>
        <v>43.9</v>
      </c>
      <c r="G19" s="11">
        <v>82.7</v>
      </c>
      <c r="H19" s="7">
        <f t="shared" si="4"/>
        <v>16.5</v>
      </c>
      <c r="I19" s="15">
        <v>73.2</v>
      </c>
      <c r="J19" s="10"/>
    </row>
    <row r="20" spans="1:10" s="13" customFormat="1" ht="23.25" customHeight="1" hidden="1">
      <c r="A20" s="11">
        <v>19</v>
      </c>
      <c r="B20" s="8">
        <v>2020090148</v>
      </c>
      <c r="C20" s="11" t="s">
        <v>23</v>
      </c>
      <c r="D20" s="11" t="e">
        <f>IF(MOD(MID(#REF!,17,1),2),"男","女")</f>
        <v>#REF!</v>
      </c>
      <c r="E20" s="16">
        <v>73.10000000000001</v>
      </c>
      <c r="F20" s="7">
        <f t="shared" si="3"/>
        <v>43.9</v>
      </c>
      <c r="G20" s="11">
        <v>94.1</v>
      </c>
      <c r="H20" s="7">
        <f t="shared" si="4"/>
        <v>18.8</v>
      </c>
      <c r="I20" s="15">
        <v>73.10000000000001</v>
      </c>
      <c r="J20" s="10"/>
    </row>
    <row r="21" spans="1:10" s="13" customFormat="1" ht="23.25" customHeight="1" hidden="1">
      <c r="A21" s="11">
        <v>20</v>
      </c>
      <c r="B21" s="8">
        <v>2020090115</v>
      </c>
      <c r="C21" s="11" t="s">
        <v>17</v>
      </c>
      <c r="D21" s="11" t="e">
        <f>IF(MOD(MID(#REF!,17,1),2),"男","女")</f>
        <v>#REF!</v>
      </c>
      <c r="E21" s="14">
        <v>72.6</v>
      </c>
      <c r="F21" s="7">
        <f t="shared" si="3"/>
        <v>43.6</v>
      </c>
      <c r="G21" s="11">
        <v>88.6</v>
      </c>
      <c r="H21" s="7">
        <f t="shared" si="4"/>
        <v>17.7</v>
      </c>
      <c r="I21" s="15">
        <v>72.6</v>
      </c>
      <c r="J21" s="10"/>
    </row>
    <row r="22" spans="1:10" s="13" customFormat="1" ht="23.25" customHeight="1" hidden="1">
      <c r="A22" s="11">
        <v>21</v>
      </c>
      <c r="B22" s="8">
        <v>2020090160</v>
      </c>
      <c r="C22" s="11" t="s">
        <v>25</v>
      </c>
      <c r="D22" s="11" t="e">
        <f>IF(MOD(MID(#REF!,17,1),2),"男","女")</f>
        <v>#REF!</v>
      </c>
      <c r="E22" s="16">
        <v>72.6</v>
      </c>
      <c r="F22" s="7">
        <f t="shared" si="3"/>
        <v>43.6</v>
      </c>
      <c r="G22" s="11">
        <v>96.1</v>
      </c>
      <c r="H22" s="7">
        <f t="shared" si="4"/>
        <v>19.2</v>
      </c>
      <c r="I22" s="15">
        <v>72.6</v>
      </c>
      <c r="J22" s="10"/>
    </row>
    <row r="23" spans="1:10" s="13" customFormat="1" ht="23.25" customHeight="1" hidden="1">
      <c r="A23" s="11">
        <v>22</v>
      </c>
      <c r="B23" s="8">
        <v>2020090138</v>
      </c>
      <c r="C23" s="11" t="s">
        <v>20</v>
      </c>
      <c r="D23" s="11" t="e">
        <f>IF(MOD(MID(#REF!,17,1),2),"男","女")</f>
        <v>#REF!</v>
      </c>
      <c r="E23" s="14">
        <v>72.5</v>
      </c>
      <c r="F23" s="7">
        <f t="shared" si="3"/>
        <v>43.5</v>
      </c>
      <c r="G23" s="11">
        <v>75.3</v>
      </c>
      <c r="H23" s="7">
        <f t="shared" si="4"/>
        <v>15.1</v>
      </c>
      <c r="I23" s="15">
        <v>72.5</v>
      </c>
      <c r="J23" s="10"/>
    </row>
    <row r="24" spans="1:10" s="13" customFormat="1" ht="23.25" customHeight="1" hidden="1">
      <c r="A24" s="11">
        <v>23</v>
      </c>
      <c r="B24" s="8">
        <v>2020090112</v>
      </c>
      <c r="C24" s="11" t="s">
        <v>16</v>
      </c>
      <c r="D24" s="11" t="e">
        <f>IF(MOD(MID(#REF!,17,1),2),"男","女")</f>
        <v>#REF!</v>
      </c>
      <c r="E24" s="14">
        <v>72.4</v>
      </c>
      <c r="F24" s="7">
        <f t="shared" si="3"/>
        <v>43.4</v>
      </c>
      <c r="G24" s="11">
        <v>96.1</v>
      </c>
      <c r="H24" s="7">
        <f t="shared" si="4"/>
        <v>19.2</v>
      </c>
      <c r="I24" s="15">
        <v>72.4</v>
      </c>
      <c r="J24" s="10"/>
    </row>
    <row r="25" spans="1:10" s="13" customFormat="1" ht="23.25" customHeight="1" hidden="1">
      <c r="A25" s="11">
        <v>24</v>
      </c>
      <c r="B25" s="8">
        <v>2020090073</v>
      </c>
      <c r="C25" s="11" t="s">
        <v>13</v>
      </c>
      <c r="D25" s="11" t="e">
        <f>IF(MOD(MID(#REF!,17,1),2),"男","女")</f>
        <v>#REF!</v>
      </c>
      <c r="E25" s="16">
        <v>72.3</v>
      </c>
      <c r="F25" s="7">
        <f t="shared" si="3"/>
        <v>43.4</v>
      </c>
      <c r="G25" s="11">
        <v>76.9</v>
      </c>
      <c r="H25" s="7">
        <f t="shared" si="4"/>
        <v>15.4</v>
      </c>
      <c r="I25" s="15">
        <v>72.3</v>
      </c>
      <c r="J25" s="10"/>
    </row>
    <row r="26" spans="1:10" s="13" customFormat="1" ht="23.25" customHeight="1" hidden="1">
      <c r="A26" s="11">
        <v>25</v>
      </c>
      <c r="B26" s="8">
        <v>2020090145</v>
      </c>
      <c r="C26" s="11" t="s">
        <v>22</v>
      </c>
      <c r="D26" s="11" t="e">
        <f>IF(MOD(MID(#REF!,17,1),2),"男","女")</f>
        <v>#REF!</v>
      </c>
      <c r="E26" s="14">
        <v>72.3</v>
      </c>
      <c r="F26" s="7">
        <f t="shared" si="3"/>
        <v>43.4</v>
      </c>
      <c r="G26" s="11">
        <v>98.4</v>
      </c>
      <c r="H26" s="7">
        <f t="shared" si="4"/>
        <v>19.7</v>
      </c>
      <c r="I26" s="15">
        <v>72.3</v>
      </c>
      <c r="J26" s="10"/>
    </row>
    <row r="27" ht="13.5" hidden="1"/>
  </sheetData>
  <sheetProtection/>
  <mergeCells count="11">
    <mergeCell ref="G2:G3"/>
    <mergeCell ref="H2:H3"/>
    <mergeCell ref="I2:I3"/>
    <mergeCell ref="J2:J3"/>
    <mergeCell ref="A1:J1"/>
    <mergeCell ref="A2:A3"/>
    <mergeCell ref="B2:B3"/>
    <mergeCell ref="C2:C3"/>
    <mergeCell ref="D2:D3"/>
    <mergeCell ref="E2:E3"/>
    <mergeCell ref="F2:F3"/>
  </mergeCells>
  <conditionalFormatting sqref="C27:D65536 C2:C3">
    <cfRule type="duplicateValues" priority="3" dxfId="2">
      <formula>AND(COUNTIF($C$27:$D$65536,C2)+COUNTIF($C$2:$C$3,C2)&gt;1,NOT(ISBLANK(C2)))</formula>
    </cfRule>
    <cfRule type="duplicateValues" priority="4" dxfId="2">
      <formula>AND(COUNTIF($C$27:$D$65536,C2)+COUNTIF($C$2:$C$3,C2)&gt;1,NOT(ISBLANK(C2)))</formula>
    </cfRule>
  </conditionalFormatting>
  <printOptions/>
  <pageMargins left="0.41" right="0.64" top="0.25" bottom="0.33" header="0.16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2020-09-30T05:55:19Z</cp:lastPrinted>
  <dcterms:created xsi:type="dcterms:W3CDTF">2006-09-13T11:21:00Z</dcterms:created>
  <dcterms:modified xsi:type="dcterms:W3CDTF">2020-09-30T07:03:12Z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